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<sst xmlns="http://schemas.openxmlformats.org/spreadsheetml/2006/main" count="40" uniqueCount="37">
  <si>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</si>
  <si>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</si>
  <si>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</si>
  <si>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</si>
  <si>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</si>
  <si>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</si>
  <si>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</si>
  <si>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</si>
  <si>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</si>
  <si>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</si>
  <si>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</si>
  <si>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</si>
  <si>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</si>
  <si>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</si>
  <si>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</si>
  <si>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</si>
  <si>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</si>
  <si>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</si>
  <si>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</si>
  <si>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</si>
  <si>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</si>
  <si>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</si>
  <si>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</si>
  <si>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</si>
  <si>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</si>
  <si>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</si>
  <si>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</si>
  <si>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</si>
  <si>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</si>
  <si>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</si>
  <si>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</si>
  <si>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Sef Serviciu decontare</t>
  </si>
  <si>
    <t>servicii medicale</t>
  </si>
  <si>
    <t>dr.Pascale Catalin</t>
  </si>
  <si>
    <t>Promed Systeam SRL</t>
  </si>
  <si>
    <t>Total suma contractata Aprilie-Iunie</t>
  </si>
  <si>
    <t xml:space="preserve">Lista furnizorilor de analize medicale de laborator din judetul Dambovita si sumele repartizate pentru perioada iulie - decembrie 2023,utilizand criteriile din anexa 19 la Ordinul MS/CNAS nr. 1857/441/2023 conform Filei de Buget a CNAS nr. P  5746 /30.06.2023.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</si>
</sst>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1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4" fontId="1" fillId="33" borderId="15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1" fillId="34" borderId="15" xfId="0" applyNumberFormat="1" applyFont="1" applyFill="1" applyBorder="1" applyAlignment="1">
      <alignment horizontal="right" vertical="top" wrapText="1"/>
    </xf>
    <xf numFmtId="4" fontId="1" fillId="35" borderId="15" xfId="0" applyNumberFormat="1" applyFont="1" applyFill="1" applyBorder="1" applyAlignment="1">
      <alignment vertical="top" wrapText="1"/>
    </xf>
    <xf numFmtId="4" fontId="1" fillId="34" borderId="12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" fontId="1" fillId="34" borderId="10" xfId="0" applyNumberFormat="1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vertical="top" wrapText="1"/>
    </xf>
    <xf numFmtId="0" fontId="1" fillId="36" borderId="10" xfId="0" applyFont="1" applyFill="1" applyBorder="1" applyAlignment="1">
      <alignment wrapText="1"/>
    </xf>
    <xf numFmtId="4" fontId="1" fillId="36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4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5" sqref="A5:A8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42" t="s">
        <v>36</v>
      </c>
      <c r="B3" s="42"/>
      <c r="C3" s="42"/>
      <c r="D3" s="42"/>
      <c r="E3" s="42"/>
      <c r="F3" s="42"/>
      <c r="G3" s="42"/>
      <c r="H3" s="42"/>
      <c r="I3" s="43"/>
    </row>
    <row r="4" spans="1:11" ht="39" customHeight="1">
      <c r="A4" s="42"/>
      <c r="B4" s="42"/>
      <c r="C4" s="42"/>
      <c r="D4" s="42"/>
      <c r="E4" s="42"/>
      <c r="F4" s="42"/>
      <c r="G4" s="42"/>
      <c r="H4" s="42"/>
      <c r="I4" s="43"/>
      <c r="J4" s="8"/>
      <c r="K4" s="8"/>
    </row>
    <row r="5" spans="1:8" s="4" customFormat="1" ht="18.75" customHeight="1">
      <c r="A5" s="52" t="s">
        <v>0</v>
      </c>
      <c r="B5" s="57" t="s">
        <v>35</v>
      </c>
      <c r="C5" s="55">
        <v>1</v>
      </c>
      <c r="D5" s="56"/>
      <c r="E5" s="55">
        <v>2</v>
      </c>
      <c r="F5" s="59"/>
      <c r="G5" s="59"/>
      <c r="H5" s="56"/>
    </row>
    <row r="6" spans="1:8" s="4" customFormat="1" ht="24.75" customHeight="1">
      <c r="A6" s="53"/>
      <c r="B6" s="58"/>
      <c r="C6" s="39" t="s">
        <v>14</v>
      </c>
      <c r="D6" s="41"/>
      <c r="E6" s="39" t="s">
        <v>13</v>
      </c>
      <c r="F6" s="40"/>
      <c r="G6" s="40"/>
      <c r="H6" s="41"/>
    </row>
    <row r="7" spans="1:8" s="6" customFormat="1" ht="12.75" customHeight="1">
      <c r="A7" s="53"/>
      <c r="B7" s="9"/>
      <c r="C7" s="10"/>
      <c r="D7" s="11">
        <v>0.5</v>
      </c>
      <c r="E7" s="10"/>
      <c r="F7" s="12">
        <v>0.25</v>
      </c>
      <c r="G7" s="13"/>
      <c r="H7" s="14">
        <v>0.25</v>
      </c>
    </row>
    <row r="8" spans="1:8" s="4" customFormat="1" ht="14.25" customHeight="1">
      <c r="A8" s="54"/>
      <c r="B8" s="15">
        <v>4322000</v>
      </c>
      <c r="C8" s="16" t="s">
        <v>2</v>
      </c>
      <c r="D8" s="16" t="s">
        <v>4</v>
      </c>
      <c r="E8" s="16" t="s">
        <v>1</v>
      </c>
      <c r="F8" s="16" t="s">
        <v>4</v>
      </c>
      <c r="G8" s="17" t="s">
        <v>1</v>
      </c>
      <c r="H8" s="17" t="s">
        <v>4</v>
      </c>
    </row>
    <row r="9" spans="1:8" s="4" customFormat="1" ht="12.75" customHeight="1">
      <c r="A9" s="18"/>
      <c r="B9" s="19"/>
      <c r="C9" s="16"/>
      <c r="D9" s="16"/>
      <c r="E9" s="44" t="s">
        <v>16</v>
      </c>
      <c r="F9" s="45"/>
      <c r="G9" s="46" t="s">
        <v>17</v>
      </c>
      <c r="H9" s="47"/>
    </row>
    <row r="10" spans="1:8" s="5" customFormat="1" ht="11.25" customHeight="1">
      <c r="A10" s="20"/>
      <c r="B10" s="19"/>
      <c r="C10" s="21"/>
      <c r="D10" s="21">
        <v>2161000</v>
      </c>
      <c r="E10" s="48">
        <v>1080500</v>
      </c>
      <c r="F10" s="49"/>
      <c r="G10" s="50">
        <v>1080500</v>
      </c>
      <c r="H10" s="51"/>
    </row>
    <row r="11" spans="1:8" ht="12.75">
      <c r="A11" s="22" t="s">
        <v>18</v>
      </c>
      <c r="B11" s="23">
        <f>D11+F11+H11</f>
        <v>597723.524892</v>
      </c>
      <c r="C11" s="24">
        <v>1708</v>
      </c>
      <c r="D11" s="25">
        <f aca="true" t="shared" si="0" ref="D11:D22">C11*$D$24</f>
        <v>398817.912892</v>
      </c>
      <c r="E11" s="26">
        <v>140</v>
      </c>
      <c r="F11" s="27">
        <f aca="true" t="shared" si="1" ref="F11:F21">ROUND($E$24*E11,2)</f>
        <v>110901.76</v>
      </c>
      <c r="G11" s="28">
        <v>592</v>
      </c>
      <c r="H11" s="27">
        <f aca="true" t="shared" si="2" ref="H11:H22">ROUND($G$24*G11,3)</f>
        <v>88003.852</v>
      </c>
    </row>
    <row r="12" spans="1:8" ht="12.75">
      <c r="A12" s="22" t="s">
        <v>9</v>
      </c>
      <c r="B12" s="23">
        <f aca="true" t="shared" si="3" ref="B12:B22">D12+F12+H12</f>
        <v>412483.59784179996</v>
      </c>
      <c r="C12" s="24">
        <v>748.2</v>
      </c>
      <c r="D12" s="25">
        <f t="shared" si="0"/>
        <v>174704.6618418</v>
      </c>
      <c r="E12" s="26">
        <v>140</v>
      </c>
      <c r="F12" s="27">
        <f t="shared" si="1"/>
        <v>110901.76</v>
      </c>
      <c r="G12" s="28">
        <v>853.5</v>
      </c>
      <c r="H12" s="27">
        <f t="shared" si="2"/>
        <v>126877.176</v>
      </c>
    </row>
    <row r="13" spans="1:8" ht="14.25" customHeight="1">
      <c r="A13" s="22" t="s">
        <v>22</v>
      </c>
      <c r="B13" s="23">
        <f t="shared" si="3"/>
        <v>460777.29712487006</v>
      </c>
      <c r="C13" s="24">
        <v>1193.63</v>
      </c>
      <c r="D13" s="25">
        <f t="shared" si="0"/>
        <v>278712.54412487004</v>
      </c>
      <c r="E13" s="26">
        <v>130</v>
      </c>
      <c r="F13" s="27">
        <f t="shared" si="1"/>
        <v>102980.21</v>
      </c>
      <c r="G13" s="28">
        <v>532</v>
      </c>
      <c r="H13" s="27">
        <f t="shared" si="2"/>
        <v>79084.543</v>
      </c>
    </row>
    <row r="14" spans="1:8" ht="12.75">
      <c r="A14" s="22" t="s">
        <v>6</v>
      </c>
      <c r="B14" s="23">
        <f t="shared" si="3"/>
        <v>617272.72936198</v>
      </c>
      <c r="C14" s="24">
        <v>1287.02</v>
      </c>
      <c r="D14" s="25">
        <f t="shared" si="0"/>
        <v>300519.10436198</v>
      </c>
      <c r="E14" s="26">
        <v>156</v>
      </c>
      <c r="F14" s="27">
        <f t="shared" si="1"/>
        <v>123576.25</v>
      </c>
      <c r="G14" s="28">
        <v>1299.5</v>
      </c>
      <c r="H14" s="27">
        <f t="shared" si="2"/>
        <v>193177.375</v>
      </c>
    </row>
    <row r="15" spans="1:8" ht="12.75">
      <c r="A15" s="22" t="s">
        <v>7</v>
      </c>
      <c r="B15" s="23">
        <f t="shared" si="3"/>
        <v>256960.05842520998</v>
      </c>
      <c r="C15" s="24">
        <v>560.29</v>
      </c>
      <c r="D15" s="25">
        <f t="shared" si="0"/>
        <v>130827.68642520999</v>
      </c>
      <c r="E15" s="26">
        <v>76</v>
      </c>
      <c r="F15" s="27">
        <f t="shared" si="1"/>
        <v>60203.81</v>
      </c>
      <c r="G15" s="28">
        <v>443.5</v>
      </c>
      <c r="H15" s="27">
        <f t="shared" si="2"/>
        <v>65928.562</v>
      </c>
    </row>
    <row r="16" spans="1:8" ht="12.75">
      <c r="A16" s="22" t="s">
        <v>34</v>
      </c>
      <c r="B16" s="23">
        <f t="shared" si="3"/>
        <v>308708.37779433996</v>
      </c>
      <c r="C16" s="24">
        <v>572.66</v>
      </c>
      <c r="D16" s="25">
        <f t="shared" si="0"/>
        <v>133716.08079433997</v>
      </c>
      <c r="E16" s="26">
        <v>110</v>
      </c>
      <c r="F16" s="27">
        <f t="shared" si="1"/>
        <v>87137.1</v>
      </c>
      <c r="G16" s="28">
        <v>591</v>
      </c>
      <c r="H16" s="27">
        <f t="shared" si="2"/>
        <v>87855.197</v>
      </c>
    </row>
    <row r="17" spans="1:8" ht="12.75">
      <c r="A17" s="22" t="s">
        <v>11</v>
      </c>
      <c r="B17" s="23">
        <f t="shared" si="3"/>
        <v>209138.6252206</v>
      </c>
      <c r="C17" s="24">
        <v>309.4</v>
      </c>
      <c r="D17" s="25">
        <f t="shared" si="0"/>
        <v>72244.8842206</v>
      </c>
      <c r="E17" s="26">
        <v>100</v>
      </c>
      <c r="F17" s="27">
        <f t="shared" si="1"/>
        <v>79215.54</v>
      </c>
      <c r="G17" s="28">
        <v>388</v>
      </c>
      <c r="H17" s="27">
        <f t="shared" si="2"/>
        <v>57678.201</v>
      </c>
    </row>
    <row r="18" spans="1:8" ht="12.75">
      <c r="A18" s="22" t="s">
        <v>8</v>
      </c>
      <c r="B18" s="23">
        <f t="shared" si="3"/>
        <v>327047.32114405</v>
      </c>
      <c r="C18" s="24">
        <v>683.45</v>
      </c>
      <c r="D18" s="25">
        <f t="shared" si="0"/>
        <v>159585.54014405</v>
      </c>
      <c r="E18" s="26">
        <v>108</v>
      </c>
      <c r="F18" s="27">
        <f t="shared" si="1"/>
        <v>85552.79</v>
      </c>
      <c r="G18" s="28">
        <v>551</v>
      </c>
      <c r="H18" s="27">
        <f t="shared" si="2"/>
        <v>81908.991</v>
      </c>
    </row>
    <row r="19" spans="1:8" ht="12.75">
      <c r="A19" s="22" t="s">
        <v>19</v>
      </c>
      <c r="B19" s="23">
        <f t="shared" si="3"/>
        <v>301385.82993981</v>
      </c>
      <c r="C19" s="24">
        <v>275.69</v>
      </c>
      <c r="D19" s="25">
        <f t="shared" si="0"/>
        <v>64373.60093980999</v>
      </c>
      <c r="E19" s="26">
        <v>138</v>
      </c>
      <c r="F19" s="27">
        <f t="shared" si="1"/>
        <v>109317.45</v>
      </c>
      <c r="G19" s="28">
        <v>859</v>
      </c>
      <c r="H19" s="27">
        <f t="shared" si="2"/>
        <v>127694.779</v>
      </c>
    </row>
    <row r="20" spans="1:8" ht="12.75">
      <c r="A20" s="22" t="s">
        <v>25</v>
      </c>
      <c r="B20" s="23">
        <f t="shared" si="3"/>
        <v>272967.55095142004</v>
      </c>
      <c r="C20" s="24">
        <v>569.58</v>
      </c>
      <c r="D20" s="25">
        <f t="shared" si="0"/>
        <v>132996.90095142002</v>
      </c>
      <c r="E20" s="26">
        <v>93</v>
      </c>
      <c r="F20" s="27">
        <f t="shared" si="1"/>
        <v>73670.45</v>
      </c>
      <c r="G20" s="28">
        <v>446</v>
      </c>
      <c r="H20" s="27">
        <f t="shared" si="2"/>
        <v>66300.2</v>
      </c>
    </row>
    <row r="21" spans="1:8" ht="12.75">
      <c r="A21" s="22" t="s">
        <v>21</v>
      </c>
      <c r="B21" s="23">
        <f t="shared" si="3"/>
        <v>287988.0573208</v>
      </c>
      <c r="C21" s="24">
        <v>719.2</v>
      </c>
      <c r="D21" s="25">
        <f t="shared" si="0"/>
        <v>167933.1633208</v>
      </c>
      <c r="E21" s="26">
        <v>87</v>
      </c>
      <c r="F21" s="27">
        <f t="shared" si="1"/>
        <v>68917.52</v>
      </c>
      <c r="G21" s="28">
        <v>344</v>
      </c>
      <c r="H21" s="27">
        <f t="shared" si="2"/>
        <v>51137.374</v>
      </c>
    </row>
    <row r="22" spans="1:8" ht="12.75">
      <c r="A22" s="22" t="s">
        <v>24</v>
      </c>
      <c r="B22" s="23">
        <f t="shared" si="3"/>
        <v>269547.0409873</v>
      </c>
      <c r="C22" s="24">
        <v>627.7</v>
      </c>
      <c r="D22" s="25">
        <f t="shared" si="0"/>
        <v>146567.9179873</v>
      </c>
      <c r="E22" s="26">
        <v>86</v>
      </c>
      <c r="F22" s="27">
        <f>ROUND($E$24*E22,2)</f>
        <v>68125.37</v>
      </c>
      <c r="G22" s="28">
        <v>369</v>
      </c>
      <c r="H22" s="27">
        <f t="shared" si="2"/>
        <v>54853.753</v>
      </c>
    </row>
    <row r="23" spans="1:8" ht="14.25" customHeight="1">
      <c r="A23" s="29" t="s">
        <v>5</v>
      </c>
      <c r="B23" s="30">
        <f aca="true" t="shared" si="4" ref="B23:H23">SUM(B11:B22)</f>
        <v>4322000.01100418</v>
      </c>
      <c r="C23" s="30">
        <f t="shared" si="4"/>
        <v>9254.82</v>
      </c>
      <c r="D23" s="30">
        <f t="shared" si="4"/>
        <v>2160999.99800418</v>
      </c>
      <c r="E23" s="30">
        <f t="shared" si="4"/>
        <v>1364</v>
      </c>
      <c r="F23" s="30">
        <f t="shared" si="4"/>
        <v>1080500.01</v>
      </c>
      <c r="G23" s="30">
        <f t="shared" si="4"/>
        <v>7268.5</v>
      </c>
      <c r="H23" s="30">
        <f t="shared" si="4"/>
        <v>1080500.003</v>
      </c>
    </row>
    <row r="24" spans="1:8" ht="12.75" customHeight="1">
      <c r="A24" s="22" t="s">
        <v>3</v>
      </c>
      <c r="B24" s="31"/>
      <c r="C24" s="32"/>
      <c r="D24" s="32">
        <f>ROUND(D10/C23,6)</f>
        <v>233.499949</v>
      </c>
      <c r="E24" s="33">
        <f>ROUND(B8*25%/E23,6)</f>
        <v>792.155425</v>
      </c>
      <c r="F24" s="33"/>
      <c r="G24" s="33">
        <f>ROUND(B8*25%/G23,6)</f>
        <v>148.655156</v>
      </c>
      <c r="H24" s="33"/>
    </row>
    <row r="25" spans="1:11" ht="12" customHeight="1">
      <c r="A25" s="37"/>
      <c r="B25" s="38"/>
      <c r="C25" s="38"/>
      <c r="D25" s="38"/>
      <c r="E25" s="38"/>
      <c r="F25" s="38"/>
      <c r="G25" s="38"/>
      <c r="H25" s="38"/>
      <c r="I25" s="38"/>
      <c r="J25" s="34"/>
      <c r="K25" s="7"/>
    </row>
    <row r="26" spans="1:11" ht="12" customHeight="1">
      <c r="A26" s="35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6"/>
    </row>
    <row r="30" spans="1:10" ht="12.75">
      <c r="A30" s="2"/>
      <c r="B30" s="2"/>
      <c r="C30" s="2"/>
      <c r="D30" s="2"/>
      <c r="H30" s="1"/>
      <c r="J30" s="36"/>
    </row>
    <row r="31" spans="1:10" ht="12.75">
      <c r="A31" s="2"/>
      <c r="B31" s="2" t="s">
        <v>31</v>
      </c>
      <c r="C31" s="1"/>
      <c r="D31" s="1"/>
      <c r="F31" s="1" t="s">
        <v>28</v>
      </c>
      <c r="G31" s="1"/>
      <c r="I31" s="2"/>
      <c r="J31" s="36"/>
    </row>
    <row r="32" spans="1:10" ht="12.75">
      <c r="A32" s="2"/>
      <c r="B32" s="2" t="s">
        <v>32</v>
      </c>
      <c r="C32" s="1"/>
      <c r="D32" s="1"/>
      <c r="F32" s="1" t="s">
        <v>29</v>
      </c>
      <c r="G32" s="1"/>
      <c r="I32" s="2"/>
      <c r="J32" s="36"/>
    </row>
    <row r="33" spans="1:8" ht="12.75">
      <c r="A33" s="2" t="s">
        <v>12</v>
      </c>
      <c r="B33" s="2" t="s">
        <v>33</v>
      </c>
      <c r="C33" s="1"/>
      <c r="D33" s="1"/>
      <c r="E33" s="1"/>
      <c r="F33" s="1"/>
      <c r="G33" s="1"/>
      <c r="H33" s="1"/>
    </row>
    <row r="34" spans="1:8" ht="12.75">
      <c r="A34" s="2"/>
      <c r="B34" s="2"/>
      <c r="C34" s="2"/>
      <c r="D34" s="2"/>
      <c r="E34" s="1"/>
      <c r="F34" s="1"/>
      <c r="G34" s="1"/>
      <c r="H34" s="1"/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B5:B6"/>
    <mergeCell ref="E5:H5"/>
    <mergeCell ref="A25:I25"/>
    <mergeCell ref="E6:H6"/>
    <mergeCell ref="A3:I4"/>
    <mergeCell ref="E9:F9"/>
    <mergeCell ref="G9:H9"/>
    <mergeCell ref="E10:F10"/>
    <mergeCell ref="G10:H10"/>
    <mergeCell ref="A5:A8"/>
    <mergeCell ref="C5:D5"/>
    <mergeCell ref="C6:D6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2023-04-20T11:32:49Z</cp:lastPrinted>
  <dcterms:created xsi:type="dcterms:W3CDTF">2003-01-21T08:22:40Z</dcterms:created>
  <dcterms:modified xsi:type="dcterms:W3CDTF">2023-07-14T10:22:23Z</dcterms:modified>
  <cp:category/>
  <cp:version/>
  <cp:contentType/>
  <cp:contentStatus/>
</cp:coreProperties>
</file>